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5\"/>
    </mc:Choice>
  </mc:AlternateContent>
  <xr:revisionPtr revIDLastSave="0" documentId="13_ncr:1_{80FD100F-B898-4A78-94C6-EF5C8EFA0CFB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44" i="1" l="1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<sst xmlns="http://schemas.openxmlformats.org/spreadsheetml/2006/main" count="414" uniqueCount="170">
  <si>
    <t>СВОДКА ЗАТРАТ</t>
  </si>
  <si>
    <t>P_0825</t>
  </si>
  <si>
    <t>(идентификатор инвестиционного проекта)</t>
  </si>
  <si>
    <t>Реконструкция КЛ-6 кВ Ф-6 ПС ЖЭТЗ (протяженностью 3,6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</si>
  <si>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</si>
  <si>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</si>
  <si>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</si>
  <si>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</si>
  <si>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</si>
  <si>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</si>
  <si>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</si>
  <si>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</si>
  <si>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</si>
  <si>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</si>
  <si>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</si>
  <si>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</si>
  <si>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</si>
  <si>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</si>
  <si>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</si>
  <si>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</si>
  <si>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</si>
  <si>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</si>
  <si>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</si>
  <si>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</si>
  <si>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</si>
  <si>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</si>
  <si>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</si>
  <si>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</si>
  <si>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</si>
  <si>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</si>
  <si>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</si>
  <si>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</si>
  <si>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</si>
  <si>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</si>
  <si>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</si>
  <si>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</si>
  <si>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</si>
  <si>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</si>
  <si>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</si>
  <si>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</si>
  <si>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</si>
  <si>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</si>
  <si>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</si>
  <si>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</si>
  <si>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</si>
  <si>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</si>
  <si>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</si>
  <si>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</si>
  <si>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</si>
  <si>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</si>
  <si>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</si>
  <si>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</si>
  <si>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</si>
  <si>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</si>
  <si>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</si>
  <si>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</si>
  <si>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</si>
  <si>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</si>
  <si>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</si>
  <si>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</si>
  <si>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</si>
  <si>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</si>
  <si>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</si>
  <si>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</si>
  <si>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</si>
  <si>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</si>
  <si>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</si>
  <si>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</si>
  <si>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</si>
  <si>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</si>
  <si>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</si>
  <si>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</si>
  <si>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</si>
  <si>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</si>
  <si>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</si>
  <si>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</si>
  <si>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</si>
  <si>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</si>
  <si>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</si>
  <si>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</si>
  <si>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</si>
  <si>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</si>
  <si>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</si>
  <si>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</si>
  <si>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</si>
  <si>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</si>
  <si>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</si>
  <si>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</si>
  <si>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</si>
  <si>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</si>
  <si>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</si>
  <si>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</si>
  <si>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</si>
  <si>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</si>
  <si>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</si>
  <si>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</si>
  <si>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</si>
  <si>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</si>
  <si>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</si>
  <si>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</si>
  <si>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</si>
  <si>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</si>
  <si>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</si>
  <si>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</si>
  <si>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</si>
  <si>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</si>
  <si>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</si>
  <si>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</si>
  <si>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</si>
  <si>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</si>
  <si>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</si>
  <si>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</si>
  <si>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</si>
  <si>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</si>
  <si>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</si>
  <si>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</si>
  <si>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</si>
  <si>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</si>
  <si>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</si>
  <si>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</si>
  <si>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</si>
  <si>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</si>
  <si>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</si>
  <si>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</si>
  <si>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</si>
  <si>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</si>
  <si>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</si>
  <si>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</si>
  <si>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</si>
  <si>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</si>
  <si>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</si>
  <si>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</si>
  <si>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</si>
  <si>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</si>
  <si>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</si>
  <si>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</si>
  <si>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</si>
  <si>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</si>
  <si>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</si>
  <si>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</si>
  <si>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</si>
  <si>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</si>
  <si>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</si>
  <si>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</si>
  <si>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</si>
  <si>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</si>
  <si>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</si>
  <si>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</si>
  <si>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518-02-01</t>
  </si>
  <si>
    <t>ОСР 518-12-01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</si>
  <si>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</si>
  <si>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</si>
  <si>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</si>
  <si>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</si>
  <si>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</si>
  <si>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</si>
  <si>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</si>
  <si>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</si>
  <si>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</si>
  <si>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</si>
  <si>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</si>
  <si>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</si>
  <si>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3х240мк</t>
  </si>
  <si>
    <t>ФСБЦ-21.1.07.02-1154</t>
  </si>
  <si>
    <t>Труба полиэтиленовая толстостенная гладкая 110*8,1мм</t>
  </si>
  <si>
    <t>ФСБЦ-24.3.02.02-0004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</si>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</sst>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left" vertical="center" wrapText="1" indent="11"/>
    </xf>
    <xf numFmtId="176" fontId="13" fillId="0" borderId="1" xfId="1" applyNumberFormat="1" applyFont="1" applyFill="1" applyBorder="1" applyAlignment="1">
      <alignment horizontal="left" vertical="center" wrapText="1" indent="11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3" fillId="0" borderId="1" xfId="1" applyNumberFormat="1" applyFont="1" applyFill="1" applyBorder="1" applyAlignment="1">
      <alignment horizontal="left" vertical="center" wrapText="1" indent="24"/>
    </xf>
    <xf numFmtId="0" fontId="14" fillId="0" borderId="1" xfId="1" applyNumberFormat="1" applyFont="1" applyFill="1" applyBorder="1" applyAlignment="1">
      <alignment horizontal="left" vertical="center" wrapText="1" indent="24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topLeftCell="A13" zoomScale="90" zoomScaleNormal="90" workbookViewId="0">
      <selection activeCell="C44" sqref="C44"/>
    </sheetView>
  </sheetViews>
  <sheetFormatPr defaultColWidth="8.6640625" defaultRowHeight="14.4"/>
  <cols>
    <col min="1" max="1" width="10.6640625" customWidth="1"/>
    <col min="2" max="2" width="101.44140625" customWidth="1"/>
    <col min="3" max="3" width="45.88671875" customWidth="1"/>
    <col min="4" max="4" width="15.8867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3" t="s">
        <v>0</v>
      </c>
      <c r="B12" s="83"/>
      <c r="C12" s="83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2" customHeight="1">
      <c r="A17" s="85" t="s">
        <v>2</v>
      </c>
      <c r="B17" s="85"/>
      <c r="C17" s="85"/>
    </row>
    <row r="18" spans="1:9" ht="16.2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2" customHeight="1">
      <c r="A20" s="85" t="s">
        <v>4</v>
      </c>
      <c r="B20" s="85"/>
      <c r="C20" s="85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ССР!D76+ССР!E76</f>
        <v>57226.054656849199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ССР!F76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(ССР!G72)*1.2</f>
        <v>9694.6914374274602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66920.746094276605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73">
        <f>C38-ROUND(C38/1.2,5)</f>
        <v>11153.4576842766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81059.384980154005</v>
      </c>
      <c r="D40" s="57"/>
      <c r="E40" s="66"/>
      <c r="F40" s="67"/>
      <c r="G40" s="51"/>
      <c r="H40" s="51"/>
      <c r="I40" s="51"/>
    </row>
    <row r="41" spans="1:9" ht="15.6">
      <c r="A41" s="50"/>
      <c r="B41" s="53" t="s">
        <v>25</v>
      </c>
      <c r="C41" s="73">
        <v>0.99</v>
      </c>
      <c r="D41" s="57"/>
      <c r="E41" s="66"/>
      <c r="F41" s="67"/>
      <c r="G41" s="51"/>
      <c r="H41" s="51"/>
      <c r="I41" s="51"/>
    </row>
    <row r="42" spans="1:9" ht="15.6">
      <c r="A42" s="50"/>
      <c r="B42" s="53" t="s">
        <v>26</v>
      </c>
      <c r="C42" s="104">
        <f>C41*C40</f>
        <v>80248.791130352503</v>
      </c>
      <c r="D42" s="57"/>
      <c r="E42" s="66"/>
      <c r="F42" s="67"/>
      <c r="G42" s="51"/>
      <c r="H42" s="51"/>
      <c r="I42" s="51"/>
    </row>
    <row r="43" spans="1:9" ht="15.6">
      <c r="A43" s="50"/>
      <c r="B43" s="53"/>
      <c r="C43" s="75"/>
      <c r="D43" s="57"/>
      <c r="E43" s="76"/>
      <c r="F43" s="57"/>
      <c r="G43" s="51"/>
      <c r="H43" s="51"/>
      <c r="I43" s="51"/>
    </row>
    <row r="44" spans="1:9" ht="15.6">
      <c r="A44" s="50"/>
      <c r="B44" s="53" t="s">
        <v>27</v>
      </c>
      <c r="C44" s="105">
        <f>C42</f>
        <v>80248.791130352503</v>
      </c>
      <c r="D44" s="57"/>
      <c r="E44" s="66"/>
      <c r="F44" s="67"/>
      <c r="G44" s="51"/>
      <c r="H44" s="51"/>
      <c r="I44" s="77"/>
    </row>
    <row r="45" spans="1:9" ht="15.6">
      <c r="A45" s="52"/>
      <c r="B45" s="52"/>
      <c r="C45" s="52"/>
      <c r="D45" s="77"/>
      <c r="E45" s="51"/>
      <c r="F45" s="72"/>
      <c r="G45" s="51"/>
      <c r="H45" s="51"/>
      <c r="I45" s="51"/>
    </row>
    <row r="46" spans="1:9" ht="15.6">
      <c r="A46" s="78" t="s">
        <v>28</v>
      </c>
      <c r="B46" s="52"/>
      <c r="C46" s="52"/>
      <c r="D46" s="51"/>
      <c r="E46" s="79"/>
      <c r="F46" s="51"/>
      <c r="G46" s="51"/>
      <c r="H46" s="51"/>
      <c r="I46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83</v>
      </c>
      <c r="D13" s="32">
        <v>0</v>
      </c>
      <c r="E13" s="32">
        <v>0</v>
      </c>
      <c r="F13" s="32">
        <v>0</v>
      </c>
      <c r="G13" s="32">
        <v>3954.4178194818001</v>
      </c>
      <c r="H13" s="32">
        <v>3954.4178194818001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3954.4178194818001</v>
      </c>
      <c r="H14" s="32">
        <v>3954.4178194818001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75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124</v>
      </c>
      <c r="B1" s="10" t="s">
        <v>125</v>
      </c>
      <c r="C1" s="10" t="s">
        <v>126</v>
      </c>
      <c r="D1" s="10" t="s">
        <v>127</v>
      </c>
      <c r="E1" s="10" t="s">
        <v>128</v>
      </c>
      <c r="F1" s="10" t="s">
        <v>129</v>
      </c>
      <c r="G1" s="10" t="s">
        <v>130</v>
      </c>
      <c r="H1" s="10" t="s">
        <v>131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35798.426013661003</v>
      </c>
      <c r="E3" s="13"/>
      <c r="F3" s="13"/>
      <c r="G3" s="13"/>
      <c r="H3" s="14"/>
    </row>
    <row r="4" spans="1:8">
      <c r="A4" s="100" t="s">
        <v>132</v>
      </c>
      <c r="B4" s="15" t="s">
        <v>133</v>
      </c>
      <c r="C4" s="11"/>
      <c r="D4" s="12">
        <v>33515.943974317001</v>
      </c>
      <c r="E4" s="13"/>
      <c r="F4" s="13"/>
      <c r="G4" s="13"/>
      <c r="H4" s="14"/>
    </row>
    <row r="5" spans="1:8">
      <c r="A5" s="100"/>
      <c r="B5" s="15" t="s">
        <v>134</v>
      </c>
      <c r="C5" s="10"/>
      <c r="D5" s="12">
        <v>2282.4820393445002</v>
      </c>
      <c r="E5" s="13"/>
      <c r="F5" s="13"/>
      <c r="G5" s="13"/>
      <c r="H5" s="16"/>
    </row>
    <row r="6" spans="1:8">
      <c r="A6" s="101"/>
      <c r="B6" s="15" t="s">
        <v>135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136</v>
      </c>
      <c r="C7" s="10"/>
      <c r="D7" s="12">
        <v>0</v>
      </c>
      <c r="E7" s="13"/>
      <c r="F7" s="13"/>
      <c r="G7" s="13"/>
      <c r="H7" s="16"/>
    </row>
    <row r="8" spans="1:8">
      <c r="A8" s="96" t="s">
        <v>104</v>
      </c>
      <c r="B8" s="97"/>
      <c r="C8" s="100" t="s">
        <v>137</v>
      </c>
      <c r="D8" s="17">
        <v>35798.426013661003</v>
      </c>
      <c r="E8" s="13">
        <v>3.6</v>
      </c>
      <c r="F8" s="13" t="s">
        <v>138</v>
      </c>
      <c r="G8" s="17">
        <v>9944.007226017</v>
      </c>
      <c r="H8" s="16"/>
    </row>
    <row r="9" spans="1:8">
      <c r="A9" s="102">
        <v>1</v>
      </c>
      <c r="B9" s="15" t="s">
        <v>133</v>
      </c>
      <c r="C9" s="100"/>
      <c r="D9" s="17">
        <v>33515.943974317001</v>
      </c>
      <c r="E9" s="13"/>
      <c r="F9" s="13"/>
      <c r="G9" s="13"/>
      <c r="H9" s="101" t="s">
        <v>43</v>
      </c>
    </row>
    <row r="10" spans="1:8">
      <c r="A10" s="100"/>
      <c r="B10" s="15" t="s">
        <v>134</v>
      </c>
      <c r="C10" s="100"/>
      <c r="D10" s="17">
        <v>2282.4820393445002</v>
      </c>
      <c r="E10" s="13"/>
      <c r="F10" s="13"/>
      <c r="G10" s="13"/>
      <c r="H10" s="101"/>
    </row>
    <row r="11" spans="1:8">
      <c r="A11" s="100"/>
      <c r="B11" s="15" t="s">
        <v>135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136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67</v>
      </c>
      <c r="B13" s="95"/>
      <c r="C13" s="10"/>
      <c r="D13" s="12">
        <v>119.94424953129</v>
      </c>
      <c r="E13" s="13"/>
      <c r="F13" s="13"/>
      <c r="G13" s="13"/>
      <c r="H13" s="16"/>
    </row>
    <row r="14" spans="1:8">
      <c r="A14" s="100" t="s">
        <v>139</v>
      </c>
      <c r="B14" s="15" t="s">
        <v>133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134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135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136</v>
      </c>
      <c r="C17" s="10"/>
      <c r="D17" s="12">
        <v>108.85160247247001</v>
      </c>
      <c r="E17" s="13"/>
      <c r="F17" s="13"/>
      <c r="G17" s="13"/>
      <c r="H17" s="16"/>
    </row>
    <row r="18" spans="1:8">
      <c r="A18" s="96" t="s">
        <v>107</v>
      </c>
      <c r="B18" s="97"/>
      <c r="C18" s="100" t="s">
        <v>137</v>
      </c>
      <c r="D18" s="17">
        <v>108.85160247247001</v>
      </c>
      <c r="E18" s="13">
        <v>3.6</v>
      </c>
      <c r="F18" s="13" t="s">
        <v>138</v>
      </c>
      <c r="G18" s="17">
        <v>30.236556242351998</v>
      </c>
      <c r="H18" s="16"/>
    </row>
    <row r="19" spans="1:8">
      <c r="A19" s="102">
        <v>1</v>
      </c>
      <c r="B19" s="15" t="s">
        <v>133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134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135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136</v>
      </c>
      <c r="C22" s="100"/>
      <c r="D22" s="17">
        <v>108.85160247247001</v>
      </c>
      <c r="E22" s="13"/>
      <c r="F22" s="13"/>
      <c r="G22" s="13"/>
      <c r="H22" s="101"/>
    </row>
    <row r="23" spans="1:8">
      <c r="A23" s="100" t="s">
        <v>140</v>
      </c>
      <c r="B23" s="15" t="s">
        <v>133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136</v>
      </c>
      <c r="C26" s="10"/>
      <c r="D26" s="12">
        <v>119.94424953129</v>
      </c>
      <c r="E26" s="13"/>
      <c r="F26" s="13"/>
      <c r="G26" s="13"/>
      <c r="H26" s="16"/>
    </row>
    <row r="27" spans="1:8">
      <c r="A27" s="96" t="s">
        <v>116</v>
      </c>
      <c r="B27" s="97"/>
      <c r="C27" s="100" t="s">
        <v>141</v>
      </c>
      <c r="D27" s="17">
        <v>11.092647058823999</v>
      </c>
      <c r="E27" s="13">
        <v>0.19</v>
      </c>
      <c r="F27" s="13" t="s">
        <v>138</v>
      </c>
      <c r="G27" s="17">
        <v>58.382352941176002</v>
      </c>
      <c r="H27" s="16"/>
    </row>
    <row r="28" spans="1:8">
      <c r="A28" s="102">
        <v>1</v>
      </c>
      <c r="B28" s="15" t="s">
        <v>133</v>
      </c>
      <c r="C28" s="100"/>
      <c r="D28" s="17">
        <v>0</v>
      </c>
      <c r="E28" s="13"/>
      <c r="F28" s="13"/>
      <c r="G28" s="13"/>
      <c r="H28" s="101" t="s">
        <v>142</v>
      </c>
    </row>
    <row r="29" spans="1:8">
      <c r="A29" s="100"/>
      <c r="B29" s="15" t="s">
        <v>134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135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136</v>
      </c>
      <c r="C31" s="100"/>
      <c r="D31" s="17">
        <v>11.092647058823999</v>
      </c>
      <c r="E31" s="13"/>
      <c r="F31" s="13"/>
      <c r="G31" s="13"/>
      <c r="H31" s="101"/>
    </row>
    <row r="32" spans="1:8" ht="24.6">
      <c r="A32" s="98" t="s">
        <v>83</v>
      </c>
      <c r="B32" s="95"/>
      <c r="C32" s="10"/>
      <c r="D32" s="12">
        <v>6017.8577212711998</v>
      </c>
      <c r="E32" s="13"/>
      <c r="F32" s="13"/>
      <c r="G32" s="13"/>
      <c r="H32" s="16"/>
    </row>
    <row r="33" spans="1:8">
      <c r="A33" s="100" t="s">
        <v>143</v>
      </c>
      <c r="B33" s="15" t="s">
        <v>133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134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135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136</v>
      </c>
      <c r="C36" s="10"/>
      <c r="D36" s="12">
        <v>2063.4399017894002</v>
      </c>
      <c r="E36" s="13"/>
      <c r="F36" s="13"/>
      <c r="G36" s="13"/>
      <c r="H36" s="16"/>
    </row>
    <row r="37" spans="1:8">
      <c r="A37" s="96" t="s">
        <v>83</v>
      </c>
      <c r="B37" s="97"/>
      <c r="C37" s="100" t="s">
        <v>137</v>
      </c>
      <c r="D37" s="17">
        <v>2063.4399017894002</v>
      </c>
      <c r="E37" s="13">
        <v>3.6</v>
      </c>
      <c r="F37" s="13" t="s">
        <v>138</v>
      </c>
      <c r="G37" s="17">
        <v>573.17775049705995</v>
      </c>
      <c r="H37" s="16"/>
    </row>
    <row r="38" spans="1:8">
      <c r="A38" s="102">
        <v>1</v>
      </c>
      <c r="B38" s="15" t="s">
        <v>133</v>
      </c>
      <c r="C38" s="100"/>
      <c r="D38" s="17">
        <v>0</v>
      </c>
      <c r="E38" s="13"/>
      <c r="F38" s="13"/>
      <c r="G38" s="13"/>
      <c r="H38" s="101" t="s">
        <v>43</v>
      </c>
    </row>
    <row r="39" spans="1:8">
      <c r="A39" s="100"/>
      <c r="B39" s="15" t="s">
        <v>134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135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136</v>
      </c>
      <c r="C41" s="100"/>
      <c r="D41" s="17">
        <v>2063.4399017894002</v>
      </c>
      <c r="E41" s="13"/>
      <c r="F41" s="13"/>
      <c r="G41" s="13"/>
      <c r="H41" s="101"/>
    </row>
    <row r="42" spans="1:8">
      <c r="A42" s="100" t="s">
        <v>144</v>
      </c>
      <c r="B42" s="15" t="s">
        <v>133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134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135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136</v>
      </c>
      <c r="C45" s="10"/>
      <c r="D45" s="12">
        <v>6017.8577212711998</v>
      </c>
      <c r="E45" s="13"/>
      <c r="F45" s="13"/>
      <c r="G45" s="13"/>
      <c r="H45" s="16"/>
    </row>
    <row r="46" spans="1:8">
      <c r="A46" s="96" t="s">
        <v>83</v>
      </c>
      <c r="B46" s="97"/>
      <c r="C46" s="100" t="s">
        <v>145</v>
      </c>
      <c r="D46" s="17">
        <v>3954.4178194818001</v>
      </c>
      <c r="E46" s="13">
        <v>0.04</v>
      </c>
      <c r="F46" s="13" t="s">
        <v>146</v>
      </c>
      <c r="G46" s="17">
        <v>98860.445487044999</v>
      </c>
      <c r="H46" s="16"/>
    </row>
    <row r="47" spans="1:8">
      <c r="A47" s="102">
        <v>1</v>
      </c>
      <c r="B47" s="15" t="s">
        <v>133</v>
      </c>
      <c r="C47" s="100"/>
      <c r="D47" s="17">
        <v>0</v>
      </c>
      <c r="E47" s="13"/>
      <c r="F47" s="13"/>
      <c r="G47" s="13"/>
      <c r="H47" s="101" t="s">
        <v>147</v>
      </c>
    </row>
    <row r="48" spans="1:8">
      <c r="A48" s="100"/>
      <c r="B48" s="15" t="s">
        <v>134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135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136</v>
      </c>
      <c r="C50" s="100"/>
      <c r="D50" s="17">
        <v>3954.4178194818001</v>
      </c>
      <c r="E50" s="13"/>
      <c r="F50" s="13"/>
      <c r="G50" s="13"/>
      <c r="H50" s="101"/>
    </row>
    <row r="51" spans="1:8" ht="24.6">
      <c r="A51" s="98" t="s">
        <v>111</v>
      </c>
      <c r="B51" s="95"/>
      <c r="C51" s="10"/>
      <c r="D51" s="12">
        <v>7971.9529411764997</v>
      </c>
      <c r="E51" s="13"/>
      <c r="F51" s="13"/>
      <c r="G51" s="13"/>
      <c r="H51" s="16"/>
    </row>
    <row r="52" spans="1:8">
      <c r="A52" s="100" t="s">
        <v>148</v>
      </c>
      <c r="B52" s="15" t="s">
        <v>133</v>
      </c>
      <c r="C52" s="10"/>
      <c r="D52" s="12">
        <v>7481.0823529412</v>
      </c>
      <c r="E52" s="13"/>
      <c r="F52" s="13"/>
      <c r="G52" s="13"/>
      <c r="H52" s="16"/>
    </row>
    <row r="53" spans="1:8">
      <c r="A53" s="100"/>
      <c r="B53" s="15" t="s">
        <v>134</v>
      </c>
      <c r="C53" s="10"/>
      <c r="D53" s="12">
        <v>490.87058823528997</v>
      </c>
      <c r="E53" s="13"/>
      <c r="F53" s="13"/>
      <c r="G53" s="13"/>
      <c r="H53" s="16"/>
    </row>
    <row r="54" spans="1:8">
      <c r="A54" s="100"/>
      <c r="B54" s="15" t="s">
        <v>135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136</v>
      </c>
      <c r="C55" s="10"/>
      <c r="D55" s="12">
        <v>0</v>
      </c>
      <c r="E55" s="13"/>
      <c r="F55" s="13"/>
      <c r="G55" s="13"/>
      <c r="H55" s="16"/>
    </row>
    <row r="56" spans="1:8">
      <c r="A56" s="96" t="s">
        <v>113</v>
      </c>
      <c r="B56" s="97"/>
      <c r="C56" s="100" t="s">
        <v>141</v>
      </c>
      <c r="D56" s="17">
        <v>7971.9529411764997</v>
      </c>
      <c r="E56" s="13">
        <v>0.19</v>
      </c>
      <c r="F56" s="13" t="s">
        <v>138</v>
      </c>
      <c r="G56" s="17">
        <v>41957.647058823997</v>
      </c>
      <c r="H56" s="16"/>
    </row>
    <row r="57" spans="1:8">
      <c r="A57" s="102">
        <v>1</v>
      </c>
      <c r="B57" s="15" t="s">
        <v>133</v>
      </c>
      <c r="C57" s="100"/>
      <c r="D57" s="17">
        <v>7481.0823529412</v>
      </c>
      <c r="E57" s="13"/>
      <c r="F57" s="13"/>
      <c r="G57" s="13"/>
      <c r="H57" s="101" t="s">
        <v>142</v>
      </c>
    </row>
    <row r="58" spans="1:8">
      <c r="A58" s="100"/>
      <c r="B58" s="15" t="s">
        <v>134</v>
      </c>
      <c r="C58" s="100"/>
      <c r="D58" s="17">
        <v>490.87058823528997</v>
      </c>
      <c r="E58" s="13"/>
      <c r="F58" s="13"/>
      <c r="G58" s="13"/>
      <c r="H58" s="101"/>
    </row>
    <row r="59" spans="1:8">
      <c r="A59" s="100"/>
      <c r="B59" s="15" t="s">
        <v>135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136</v>
      </c>
      <c r="C60" s="100"/>
      <c r="D60" s="17">
        <v>0</v>
      </c>
      <c r="E60" s="13"/>
      <c r="F60" s="13"/>
      <c r="G60" s="13"/>
      <c r="H60" s="101"/>
    </row>
    <row r="61" spans="1:8" ht="24.6">
      <c r="A61" s="98" t="s">
        <v>118</v>
      </c>
      <c r="B61" s="95"/>
      <c r="C61" s="10"/>
      <c r="D61" s="12">
        <v>749.20027161207997</v>
      </c>
      <c r="E61" s="13"/>
      <c r="F61" s="13"/>
      <c r="G61" s="13"/>
      <c r="H61" s="16"/>
    </row>
    <row r="62" spans="1:8">
      <c r="A62" s="100" t="s">
        <v>149</v>
      </c>
      <c r="B62" s="15" t="s">
        <v>133</v>
      </c>
      <c r="C62" s="10"/>
      <c r="D62" s="12">
        <v>0</v>
      </c>
      <c r="E62" s="13"/>
      <c r="F62" s="13"/>
      <c r="G62" s="13"/>
      <c r="H62" s="16"/>
    </row>
    <row r="63" spans="1:8">
      <c r="A63" s="100"/>
      <c r="B63" s="15" t="s">
        <v>134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136</v>
      </c>
      <c r="C65" s="10"/>
      <c r="D65" s="12">
        <v>749.20027161207997</v>
      </c>
      <c r="E65" s="13"/>
      <c r="F65" s="13"/>
      <c r="G65" s="13"/>
      <c r="H65" s="16"/>
    </row>
    <row r="66" spans="1:8">
      <c r="A66" s="96" t="s">
        <v>118</v>
      </c>
      <c r="B66" s="97"/>
      <c r="C66" s="100" t="s">
        <v>141</v>
      </c>
      <c r="D66" s="17">
        <v>749.20027161207997</v>
      </c>
      <c r="E66" s="13">
        <v>0.19</v>
      </c>
      <c r="F66" s="13" t="s">
        <v>138</v>
      </c>
      <c r="G66" s="17">
        <v>3943.1593242741001</v>
      </c>
      <c r="H66" s="16"/>
    </row>
    <row r="67" spans="1:8">
      <c r="A67" s="102">
        <v>1</v>
      </c>
      <c r="B67" s="15" t="s">
        <v>133</v>
      </c>
      <c r="C67" s="100"/>
      <c r="D67" s="17">
        <v>0</v>
      </c>
      <c r="E67" s="13"/>
      <c r="F67" s="13"/>
      <c r="G67" s="13"/>
      <c r="H67" s="101" t="s">
        <v>142</v>
      </c>
    </row>
    <row r="68" spans="1:8">
      <c r="A68" s="100"/>
      <c r="B68" s="15" t="s">
        <v>134</v>
      </c>
      <c r="C68" s="100"/>
      <c r="D68" s="17">
        <v>0</v>
      </c>
      <c r="E68" s="13"/>
      <c r="F68" s="13"/>
      <c r="G68" s="13"/>
      <c r="H68" s="101"/>
    </row>
    <row r="69" spans="1:8">
      <c r="A69" s="100"/>
      <c r="B69" s="15" t="s">
        <v>135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136</v>
      </c>
      <c r="C70" s="100"/>
      <c r="D70" s="17">
        <v>749.20027161207997</v>
      </c>
      <c r="E70" s="13"/>
      <c r="F70" s="13"/>
      <c r="G70" s="13"/>
      <c r="H70" s="101"/>
    </row>
    <row r="71" spans="1:8" ht="24.6">
      <c r="A71" s="98" t="s">
        <v>120</v>
      </c>
      <c r="B71" s="95"/>
      <c r="C71" s="10"/>
      <c r="D71" s="12">
        <v>0</v>
      </c>
      <c r="E71" s="13"/>
      <c r="F71" s="13"/>
      <c r="G71" s="13"/>
      <c r="H71" s="16"/>
    </row>
    <row r="72" spans="1:8">
      <c r="A72" s="100" t="s">
        <v>150</v>
      </c>
      <c r="B72" s="15" t="s">
        <v>133</v>
      </c>
      <c r="C72" s="10"/>
      <c r="D72" s="12">
        <v>0</v>
      </c>
      <c r="E72" s="13"/>
      <c r="F72" s="13"/>
      <c r="G72" s="13"/>
      <c r="H72" s="16"/>
    </row>
    <row r="73" spans="1:8">
      <c r="A73" s="100"/>
      <c r="B73" s="15" t="s">
        <v>134</v>
      </c>
      <c r="C73" s="10"/>
      <c r="D73" s="12">
        <v>0</v>
      </c>
      <c r="E73" s="13"/>
      <c r="F73" s="13"/>
      <c r="G73" s="13"/>
      <c r="H73" s="16"/>
    </row>
    <row r="74" spans="1:8">
      <c r="A74" s="100"/>
      <c r="B74" s="15" t="s">
        <v>135</v>
      </c>
      <c r="C74" s="10"/>
      <c r="D74" s="12">
        <v>0</v>
      </c>
      <c r="E74" s="13"/>
      <c r="F74" s="13"/>
      <c r="G74" s="13"/>
      <c r="H74" s="16"/>
    </row>
    <row r="75" spans="1:8">
      <c r="A75" s="100"/>
      <c r="B75" s="15" t="s">
        <v>136</v>
      </c>
      <c r="C75" s="10"/>
      <c r="D75" s="12">
        <v>0</v>
      </c>
      <c r="E75" s="13"/>
      <c r="F75" s="13"/>
      <c r="G75" s="13"/>
      <c r="H75" s="16"/>
    </row>
    <row r="76" spans="1:8">
      <c r="A76" s="96" t="s">
        <v>122</v>
      </c>
      <c r="B76" s="97"/>
      <c r="C76" s="100" t="s">
        <v>145</v>
      </c>
      <c r="D76" s="17">
        <v>0</v>
      </c>
      <c r="E76" s="13">
        <v>0.04</v>
      </c>
      <c r="F76" s="13" t="s">
        <v>146</v>
      </c>
      <c r="G76" s="17">
        <v>0</v>
      </c>
      <c r="H76" s="16"/>
    </row>
    <row r="77" spans="1:8">
      <c r="A77" s="102">
        <v>1</v>
      </c>
      <c r="B77" s="15" t="s">
        <v>133</v>
      </c>
      <c r="C77" s="100"/>
      <c r="D77" s="17">
        <v>0</v>
      </c>
      <c r="E77" s="13"/>
      <c r="F77" s="13"/>
      <c r="G77" s="13"/>
      <c r="H77" s="101" t="s">
        <v>147</v>
      </c>
    </row>
    <row r="78" spans="1:8">
      <c r="A78" s="100"/>
      <c r="B78" s="15" t="s">
        <v>134</v>
      </c>
      <c r="C78" s="100"/>
      <c r="D78" s="17">
        <v>0</v>
      </c>
      <c r="E78" s="13"/>
      <c r="F78" s="13"/>
      <c r="G78" s="13"/>
      <c r="H78" s="101"/>
    </row>
    <row r="79" spans="1:8">
      <c r="A79" s="100"/>
      <c r="B79" s="15" t="s">
        <v>135</v>
      </c>
      <c r="C79" s="100"/>
      <c r="D79" s="17">
        <v>0</v>
      </c>
      <c r="E79" s="13"/>
      <c r="F79" s="13"/>
      <c r="G79" s="13"/>
      <c r="H79" s="101"/>
    </row>
    <row r="80" spans="1:8">
      <c r="A80" s="100"/>
      <c r="B80" s="15" t="s">
        <v>136</v>
      </c>
      <c r="C80" s="100"/>
      <c r="D80" s="17">
        <v>0</v>
      </c>
      <c r="E80" s="13"/>
      <c r="F80" s="13"/>
      <c r="G80" s="13"/>
      <c r="H80" s="101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9" t="s">
        <v>151</v>
      </c>
      <c r="B83" s="99"/>
      <c r="C83" s="99"/>
      <c r="D83" s="99"/>
      <c r="E83" s="99"/>
      <c r="F83" s="99"/>
      <c r="G83" s="99"/>
      <c r="H83" s="99"/>
    </row>
    <row r="84" spans="1:8">
      <c r="A84" s="99" t="s">
        <v>152</v>
      </c>
      <c r="B84" s="99"/>
      <c r="C84" s="99"/>
      <c r="D84" s="99"/>
      <c r="E84" s="99"/>
      <c r="F84" s="99"/>
      <c r="G84" s="99"/>
      <c r="H84" s="99"/>
    </row>
  </sheetData>
  <mergeCells count="48">
    <mergeCell ref="C56:C60"/>
    <mergeCell ref="C66:C70"/>
    <mergeCell ref="C76:C80"/>
    <mergeCell ref="H9:H12"/>
    <mergeCell ref="H19:H22"/>
    <mergeCell ref="H28:H31"/>
    <mergeCell ref="H38:H41"/>
    <mergeCell ref="H47:H50"/>
    <mergeCell ref="H57:H60"/>
    <mergeCell ref="H67:H70"/>
    <mergeCell ref="H77:H80"/>
    <mergeCell ref="C8:C12"/>
    <mergeCell ref="C18:C22"/>
    <mergeCell ref="C27:C31"/>
    <mergeCell ref="C37:C41"/>
    <mergeCell ref="C46:C50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activeCell="A18" sqref="A18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153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customHeight="1">
      <c r="A4" s="3" t="s">
        <v>162</v>
      </c>
      <c r="B4" s="4" t="s">
        <v>138</v>
      </c>
      <c r="C4" s="5">
        <v>5.1693749999999996</v>
      </c>
      <c r="D4" s="5">
        <v>5103.9171675885</v>
      </c>
      <c r="E4" s="4">
        <v>6</v>
      </c>
      <c r="F4" s="3" t="s">
        <v>162</v>
      </c>
      <c r="G4" s="5">
        <v>26384.061808203001</v>
      </c>
      <c r="H4" s="6" t="s">
        <v>163</v>
      </c>
    </row>
    <row r="5" spans="1:8" ht="39" customHeight="1">
      <c r="A5" s="3" t="s">
        <v>164</v>
      </c>
      <c r="B5" s="4" t="s">
        <v>138</v>
      </c>
      <c r="C5" s="5">
        <v>1.5075000000000001</v>
      </c>
      <c r="D5" s="5">
        <v>818.22700652441995</v>
      </c>
      <c r="E5" s="4">
        <v>6</v>
      </c>
      <c r="F5" s="3" t="s">
        <v>164</v>
      </c>
      <c r="G5" s="5">
        <v>1233.4772123355999</v>
      </c>
      <c r="H5" s="6" t="s">
        <v>165</v>
      </c>
    </row>
    <row r="6" spans="1:8" ht="39" hidden="1" customHeight="1">
      <c r="A6" s="3" t="s">
        <v>166</v>
      </c>
      <c r="B6" s="4" t="s">
        <v>138</v>
      </c>
      <c r="C6" s="5">
        <v>0.96676470588234997</v>
      </c>
      <c r="D6" s="5">
        <v>1662.7573397988001</v>
      </c>
      <c r="E6" s="4">
        <v>0.4</v>
      </c>
      <c r="F6" s="4"/>
      <c r="G6" s="5">
        <v>1607.4951105642999</v>
      </c>
      <c r="H6" s="6"/>
    </row>
    <row r="7" spans="1:8" ht="39" hidden="1" customHeight="1">
      <c r="A7" s="3" t="s">
        <v>167</v>
      </c>
      <c r="B7" s="4" t="s">
        <v>138</v>
      </c>
      <c r="C7" s="5">
        <v>5.5882352941176001E-2</v>
      </c>
      <c r="D7" s="5">
        <v>1363.9187907776</v>
      </c>
      <c r="E7" s="4">
        <v>0.4</v>
      </c>
      <c r="F7" s="4"/>
      <c r="G7" s="5">
        <v>76.218991249336</v>
      </c>
      <c r="H7" s="6"/>
    </row>
    <row r="8" spans="1:8" ht="39" hidden="1" customHeight="1">
      <c r="A8" s="3" t="s">
        <v>168</v>
      </c>
      <c r="B8" s="4" t="s">
        <v>138</v>
      </c>
      <c r="C8" s="5">
        <v>0.84382352941175998</v>
      </c>
      <c r="D8" s="5">
        <v>1049.6719013825</v>
      </c>
      <c r="E8" s="4">
        <v>0.4</v>
      </c>
      <c r="F8" s="4"/>
      <c r="G8" s="5">
        <v>885.73784854893995</v>
      </c>
      <c r="H8" s="6"/>
    </row>
    <row r="9" spans="1:8" ht="39" hidden="1" customHeight="1">
      <c r="A9" s="3" t="s">
        <v>169</v>
      </c>
      <c r="B9" s="4" t="s">
        <v>138</v>
      </c>
      <c r="C9" s="5">
        <v>0.19</v>
      </c>
      <c r="D9" s="5">
        <v>6808.6826035618997</v>
      </c>
      <c r="E9" s="4">
        <v>0.4</v>
      </c>
      <c r="F9" s="4"/>
      <c r="G9" s="5">
        <v>1293.6496946768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5" zoomScale="90" zoomScaleNormal="90" workbookViewId="0">
      <selection activeCell="B17" sqref="B17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2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33515.943974317001</v>
      </c>
      <c r="E25" s="41">
        <v>2282.4820393445002</v>
      </c>
      <c r="F25" s="41">
        <v>0</v>
      </c>
      <c r="G25" s="41">
        <v>0</v>
      </c>
      <c r="H25" s="41">
        <v>35798.426013661003</v>
      </c>
    </row>
    <row r="26" spans="1:8">
      <c r="A26" s="2">
        <v>2</v>
      </c>
      <c r="B26" s="2" t="s">
        <v>44</v>
      </c>
      <c r="C26" s="42" t="s">
        <v>45</v>
      </c>
      <c r="D26" s="41">
        <v>7481.0823529412</v>
      </c>
      <c r="E26" s="41">
        <v>490.87058823528997</v>
      </c>
      <c r="F26" s="41">
        <v>0</v>
      </c>
      <c r="G26" s="41">
        <v>0</v>
      </c>
      <c r="H26" s="41">
        <v>7971.9529411764997</v>
      </c>
    </row>
    <row r="27" spans="1:8" ht="16.95" customHeight="1">
      <c r="A27" s="2"/>
      <c r="B27" s="33"/>
      <c r="C27" s="33" t="s">
        <v>46</v>
      </c>
      <c r="D27" s="41">
        <v>40997.026327257998</v>
      </c>
      <c r="E27" s="41">
        <v>2773.3526275797999</v>
      </c>
      <c r="F27" s="41">
        <v>0</v>
      </c>
      <c r="G27" s="41">
        <v>0</v>
      </c>
      <c r="H27" s="41">
        <v>43770.378954838001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40997.026327257998</v>
      </c>
      <c r="E43" s="41">
        <v>2773.3526275797999</v>
      </c>
      <c r="F43" s="41">
        <v>0</v>
      </c>
      <c r="G43" s="41">
        <v>0</v>
      </c>
      <c r="H43" s="41">
        <v>43770.378954838001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670.31887948633005</v>
      </c>
      <c r="E45" s="41">
        <v>45.649640786890998</v>
      </c>
      <c r="F45" s="41">
        <v>0</v>
      </c>
      <c r="G45" s="41">
        <v>0</v>
      </c>
      <c r="H45" s="41">
        <v>715.96852027321995</v>
      </c>
    </row>
    <row r="46" spans="1:8" ht="31.2">
      <c r="A46" s="2">
        <v>4</v>
      </c>
      <c r="B46" s="2" t="s">
        <v>59</v>
      </c>
      <c r="C46" s="42" t="s">
        <v>61</v>
      </c>
      <c r="D46" s="41">
        <v>149.62164705882</v>
      </c>
      <c r="E46" s="41">
        <v>9.8174117647059003</v>
      </c>
      <c r="F46" s="41">
        <v>0</v>
      </c>
      <c r="G46" s="41">
        <v>0</v>
      </c>
      <c r="H46" s="41">
        <v>159.43905882352999</v>
      </c>
    </row>
    <row r="47" spans="1:8" ht="31.2">
      <c r="A47" s="2">
        <v>5</v>
      </c>
      <c r="B47" s="2" t="s">
        <v>59</v>
      </c>
      <c r="C47" s="42" t="s">
        <v>62</v>
      </c>
      <c r="D47" s="41">
        <v>235.90909090909</v>
      </c>
      <c r="E47" s="41">
        <v>0</v>
      </c>
      <c r="F47" s="41">
        <v>0</v>
      </c>
      <c r="G47" s="41">
        <v>0</v>
      </c>
      <c r="H47" s="41">
        <v>235.90909090909</v>
      </c>
    </row>
    <row r="48" spans="1:8" ht="16.95" customHeight="1">
      <c r="A48" s="2"/>
      <c r="B48" s="33"/>
      <c r="C48" s="33" t="s">
        <v>63</v>
      </c>
      <c r="D48" s="41">
        <v>1055.8496174541999</v>
      </c>
      <c r="E48" s="41">
        <v>55.467052551595998</v>
      </c>
      <c r="F48" s="41">
        <v>0</v>
      </c>
      <c r="G48" s="41">
        <v>0</v>
      </c>
      <c r="H48" s="41">
        <v>1111.3166700058</v>
      </c>
    </row>
    <row r="49" spans="1:8" ht="16.95" customHeight="1">
      <c r="A49" s="2"/>
      <c r="B49" s="33"/>
      <c r="C49" s="33" t="s">
        <v>64</v>
      </c>
      <c r="D49" s="41">
        <v>42052.875944712003</v>
      </c>
      <c r="E49" s="41">
        <v>2828.8196801314002</v>
      </c>
      <c r="F49" s="41">
        <v>0</v>
      </c>
      <c r="G49" s="41">
        <v>0</v>
      </c>
      <c r="H49" s="41">
        <v>44881.695624843</v>
      </c>
    </row>
    <row r="50" spans="1:8" ht="16.95" customHeight="1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66</v>
      </c>
      <c r="C51" s="48" t="s">
        <v>67</v>
      </c>
      <c r="D51" s="41">
        <v>0</v>
      </c>
      <c r="E51" s="41">
        <v>0</v>
      </c>
      <c r="F51" s="41">
        <v>0</v>
      </c>
      <c r="G51" s="41">
        <v>108.85160247247001</v>
      </c>
      <c r="H51" s="41">
        <v>108.85160247247001</v>
      </c>
    </row>
    <row r="52" spans="1:8" ht="31.2">
      <c r="A52" s="2">
        <v>7</v>
      </c>
      <c r="B52" s="2" t="s">
        <v>68</v>
      </c>
      <c r="C52" s="48" t="s">
        <v>69</v>
      </c>
      <c r="D52" s="41">
        <v>1144.7077786661</v>
      </c>
      <c r="E52" s="41">
        <v>60.764236851431001</v>
      </c>
      <c r="F52" s="41">
        <v>0</v>
      </c>
      <c r="G52" s="41">
        <v>0</v>
      </c>
      <c r="H52" s="41">
        <v>1205.4720155175</v>
      </c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720.98498693182</v>
      </c>
      <c r="H53" s="41">
        <v>720.98498693182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11.092647058823999</v>
      </c>
      <c r="H54" s="41">
        <v>11.092647058823999</v>
      </c>
    </row>
    <row r="55" spans="1:8" ht="31.2">
      <c r="A55" s="2">
        <v>10</v>
      </c>
      <c r="B55" s="2" t="s">
        <v>68</v>
      </c>
      <c r="C55" s="48" t="s">
        <v>74</v>
      </c>
      <c r="D55" s="41">
        <v>199.1613744</v>
      </c>
      <c r="E55" s="41">
        <v>13.067956799999999</v>
      </c>
      <c r="F55" s="41">
        <v>0</v>
      </c>
      <c r="G55" s="41">
        <v>7.2926470588235004</v>
      </c>
      <c r="H55" s="41">
        <v>219.52197825882001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228.32161018651999</v>
      </c>
      <c r="H56" s="41">
        <v>228.32161018651999</v>
      </c>
    </row>
    <row r="57" spans="1:8" ht="16.95" customHeight="1">
      <c r="A57" s="2"/>
      <c r="B57" s="33"/>
      <c r="C57" s="33" t="s">
        <v>76</v>
      </c>
      <c r="D57" s="41">
        <v>1343.8691530660999</v>
      </c>
      <c r="E57" s="41">
        <v>73.832193651430998</v>
      </c>
      <c r="F57" s="41">
        <v>0</v>
      </c>
      <c r="G57" s="41">
        <v>1076.5434937084001</v>
      </c>
      <c r="H57" s="41">
        <v>2494.2448404259999</v>
      </c>
    </row>
    <row r="58" spans="1:8" ht="16.95" customHeight="1">
      <c r="A58" s="2"/>
      <c r="B58" s="33"/>
      <c r="C58" s="33" t="s">
        <v>77</v>
      </c>
      <c r="D58" s="41">
        <v>43396.745097778003</v>
      </c>
      <c r="E58" s="41">
        <v>2902.6518737828001</v>
      </c>
      <c r="F58" s="41">
        <v>0</v>
      </c>
      <c r="G58" s="41">
        <v>1076.5434937084001</v>
      </c>
      <c r="H58" s="41">
        <v>47375.940465268999</v>
      </c>
    </row>
    <row r="59" spans="1:8" ht="16.95" customHeight="1">
      <c r="A59" s="2"/>
      <c r="B59" s="33"/>
      <c r="C59" s="33" t="s">
        <v>78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 ht="16.95" customHeight="1">
      <c r="A61" s="2"/>
      <c r="B61" s="33"/>
      <c r="C61" s="33" t="s">
        <v>79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 ht="16.95" customHeight="1">
      <c r="A62" s="2"/>
      <c r="B62" s="33"/>
      <c r="C62" s="33" t="s">
        <v>80</v>
      </c>
      <c r="D62" s="41">
        <v>43396.745097778003</v>
      </c>
      <c r="E62" s="41">
        <v>2902.6518737828001</v>
      </c>
      <c r="F62" s="41">
        <v>0</v>
      </c>
      <c r="G62" s="41">
        <v>1076.5434937084001</v>
      </c>
      <c r="H62" s="41">
        <v>47375.940465268999</v>
      </c>
    </row>
    <row r="63" spans="1:8" ht="153" customHeight="1">
      <c r="A63" s="2"/>
      <c r="B63" s="33"/>
      <c r="C63" s="33" t="s">
        <v>81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82</v>
      </c>
      <c r="C64" s="48" t="s">
        <v>83</v>
      </c>
      <c r="D64" s="41">
        <v>0</v>
      </c>
      <c r="E64" s="41">
        <v>0</v>
      </c>
      <c r="F64" s="41">
        <v>0</v>
      </c>
      <c r="G64" s="41">
        <v>2063.4399017894002</v>
      </c>
      <c r="H64" s="41">
        <v>2063.4399017894002</v>
      </c>
    </row>
    <row r="65" spans="1:8">
      <c r="A65" s="2">
        <v>13</v>
      </c>
      <c r="B65" s="2" t="s">
        <v>84</v>
      </c>
      <c r="C65" s="48" t="s">
        <v>83</v>
      </c>
      <c r="D65" s="41">
        <v>0</v>
      </c>
      <c r="E65" s="41">
        <v>0</v>
      </c>
      <c r="F65" s="41">
        <v>0</v>
      </c>
      <c r="G65" s="41">
        <v>749.20027161207997</v>
      </c>
      <c r="H65" s="41">
        <v>749.20027161207997</v>
      </c>
    </row>
    <row r="66" spans="1:8">
      <c r="A66" s="2">
        <v>14</v>
      </c>
      <c r="B66" s="2" t="s">
        <v>85</v>
      </c>
      <c r="C66" s="48" t="s">
        <v>83</v>
      </c>
      <c r="D66" s="41">
        <v>0</v>
      </c>
      <c r="E66" s="41">
        <v>0</v>
      </c>
      <c r="F66" s="41">
        <v>0</v>
      </c>
      <c r="G66" s="41">
        <v>3954.4178194818001</v>
      </c>
      <c r="H66" s="41">
        <v>3954.4178194818001</v>
      </c>
    </row>
    <row r="67" spans="1:8" ht="16.95" customHeight="1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6767.0579928833004</v>
      </c>
      <c r="H67" s="41">
        <v>6767.0579928833004</v>
      </c>
    </row>
    <row r="68" spans="1:8" ht="16.95" customHeight="1">
      <c r="A68" s="2"/>
      <c r="B68" s="33"/>
      <c r="C68" s="33" t="s">
        <v>87</v>
      </c>
      <c r="D68" s="41">
        <v>43396.745097778003</v>
      </c>
      <c r="E68" s="41">
        <v>2902.6518737828001</v>
      </c>
      <c r="F68" s="41">
        <v>0</v>
      </c>
      <c r="G68" s="41">
        <v>7843.6014865917996</v>
      </c>
      <c r="H68" s="41">
        <v>54142.998458153001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89</v>
      </c>
      <c r="C70" s="48" t="s">
        <v>90</v>
      </c>
      <c r="D70" s="41">
        <f>D68*3%</f>
        <v>1301.9023529333399</v>
      </c>
      <c r="E70" s="41">
        <f>E68*3%</f>
        <v>87.079556213483997</v>
      </c>
      <c r="F70" s="41">
        <f>F68*3%</f>
        <v>0</v>
      </c>
      <c r="G70" s="41">
        <f>G68*3%</f>
        <v>235.30804459775399</v>
      </c>
      <c r="H70" s="41">
        <f>SUM(D70:G70)</f>
        <v>1624.2899537445801</v>
      </c>
    </row>
    <row r="71" spans="1:8" ht="16.95" customHeight="1">
      <c r="A71" s="2"/>
      <c r="B71" s="33"/>
      <c r="C71" s="33" t="s">
        <v>91</v>
      </c>
      <c r="D71" s="41">
        <f>D70</f>
        <v>1301.9023529333399</v>
      </c>
      <c r="E71" s="41">
        <f>E70</f>
        <v>87.079556213483997</v>
      </c>
      <c r="F71" s="41">
        <f>F70</f>
        <v>0</v>
      </c>
      <c r="G71" s="41">
        <f>G70</f>
        <v>235.30804459775399</v>
      </c>
      <c r="H71" s="41">
        <f>SUM(D71:G71)</f>
        <v>1624.2899537445801</v>
      </c>
    </row>
    <row r="72" spans="1:8" ht="16.95" customHeight="1">
      <c r="A72" s="2"/>
      <c r="B72" s="33"/>
      <c r="C72" s="33" t="s">
        <v>92</v>
      </c>
      <c r="D72" s="41">
        <f>D71+D68</f>
        <v>44698.647450711302</v>
      </c>
      <c r="E72" s="41">
        <f>E71+E68</f>
        <v>2989.73142999628</v>
      </c>
      <c r="F72" s="41">
        <f>F71+F68</f>
        <v>0</v>
      </c>
      <c r="G72" s="41">
        <f>G71+G68</f>
        <v>8078.9095311895499</v>
      </c>
      <c r="H72" s="41">
        <f>SUM(D72:G72)</f>
        <v>55767.2884118972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94</v>
      </c>
      <c r="C74" s="48" t="s">
        <v>95</v>
      </c>
      <c r="D74" s="41">
        <f>D72*20%</f>
        <v>8939.7294901422702</v>
      </c>
      <c r="E74" s="41">
        <f>E72*20%</f>
        <v>597.94628599925704</v>
      </c>
      <c r="F74" s="41">
        <f>F72*20%</f>
        <v>0</v>
      </c>
      <c r="G74" s="41">
        <f>G72*20%</f>
        <v>1615.7819062379101</v>
      </c>
      <c r="H74" s="41">
        <f>SUM(D74:G74)</f>
        <v>11153.4576823794</v>
      </c>
    </row>
    <row r="75" spans="1:8" ht="16.95" customHeight="1">
      <c r="A75" s="2"/>
      <c r="B75" s="33"/>
      <c r="C75" s="33" t="s">
        <v>96</v>
      </c>
      <c r="D75" s="41">
        <f>D74</f>
        <v>8939.7294901422702</v>
      </c>
      <c r="E75" s="41">
        <f>E74</f>
        <v>597.94628599925704</v>
      </c>
      <c r="F75" s="41">
        <f>F74</f>
        <v>0</v>
      </c>
      <c r="G75" s="41">
        <f>G74</f>
        <v>1615.7819062379101</v>
      </c>
      <c r="H75" s="41">
        <f>SUM(D75:G75)</f>
        <v>11153.4576823794</v>
      </c>
    </row>
    <row r="76" spans="1:8" ht="16.95" customHeight="1">
      <c r="A76" s="2"/>
      <c r="B76" s="33"/>
      <c r="C76" s="33" t="s">
        <v>97</v>
      </c>
      <c r="D76" s="41">
        <f>D75+D72</f>
        <v>53638.376940853603</v>
      </c>
      <c r="E76" s="41">
        <f>E75+E72</f>
        <v>3587.67771599554</v>
      </c>
      <c r="F76" s="41">
        <f>F75+F72</f>
        <v>0</v>
      </c>
      <c r="G76" s="41">
        <f>G75+G72</f>
        <v>9694.6914374274602</v>
      </c>
      <c r="H76" s="41">
        <f>SUM(D76:G76)</f>
        <v>66920.746094276605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33515.943974317001</v>
      </c>
      <c r="E13" s="32">
        <v>2282.4820393445002</v>
      </c>
      <c r="F13" s="32">
        <v>0</v>
      </c>
      <c r="G13" s="32">
        <v>0</v>
      </c>
      <c r="H13" s="32">
        <v>35798.426013661003</v>
      </c>
      <c r="J13" s="20"/>
    </row>
    <row r="14" spans="1:14" ht="16.95" customHeight="1">
      <c r="A14" s="2"/>
      <c r="B14" s="33"/>
      <c r="C14" s="33" t="s">
        <v>105</v>
      </c>
      <c r="D14" s="32">
        <v>33515.943974317001</v>
      </c>
      <c r="E14" s="32">
        <v>2282.4820393445002</v>
      </c>
      <c r="F14" s="32">
        <v>0</v>
      </c>
      <c r="G14" s="32">
        <v>0</v>
      </c>
      <c r="H14" s="32">
        <v>35798.426013661003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107</v>
      </c>
      <c r="D13" s="32">
        <v>0</v>
      </c>
      <c r="E13" s="32">
        <v>0</v>
      </c>
      <c r="F13" s="32">
        <v>0</v>
      </c>
      <c r="G13" s="32">
        <v>108.85160247247001</v>
      </c>
      <c r="H13" s="32">
        <v>108.85160247247001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108.85160247247001</v>
      </c>
      <c r="H14" s="32">
        <v>108.85160247247001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83</v>
      </c>
      <c r="D13" s="32">
        <v>0</v>
      </c>
      <c r="E13" s="32">
        <v>0</v>
      </c>
      <c r="F13" s="32">
        <v>0</v>
      </c>
      <c r="G13" s="32">
        <v>2063.4399017894002</v>
      </c>
      <c r="H13" s="32">
        <v>2063.4399017894002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2063.4399017894002</v>
      </c>
      <c r="H14" s="32">
        <v>2063.4399017894002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7481.0823529412</v>
      </c>
      <c r="E13" s="32">
        <v>490.87058823528997</v>
      </c>
      <c r="F13" s="32">
        <v>0</v>
      </c>
      <c r="G13" s="32">
        <v>0</v>
      </c>
      <c r="H13" s="32">
        <v>7971.9529411764997</v>
      </c>
      <c r="J13" s="20"/>
    </row>
    <row r="14" spans="1:14" ht="16.95" customHeight="1">
      <c r="A14" s="2"/>
      <c r="B14" s="33"/>
      <c r="C14" s="33" t="s">
        <v>105</v>
      </c>
      <c r="D14" s="32">
        <v>7481.0823529412</v>
      </c>
      <c r="E14" s="32">
        <v>490.87058823528997</v>
      </c>
      <c r="F14" s="32">
        <v>0</v>
      </c>
      <c r="G14" s="32">
        <v>0</v>
      </c>
      <c r="H14" s="32">
        <v>7971.9529411764997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0</v>
      </c>
      <c r="E13" s="32">
        <v>0</v>
      </c>
      <c r="F13" s="32">
        <v>0</v>
      </c>
      <c r="G13" s="32">
        <v>11.092647058823999</v>
      </c>
      <c r="H13" s="32">
        <v>11.092647058823999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11.092647058823999</v>
      </c>
      <c r="H14" s="32">
        <v>11.092647058823999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118</v>
      </c>
      <c r="D13" s="32">
        <v>0</v>
      </c>
      <c r="E13" s="32">
        <v>0</v>
      </c>
      <c r="F13" s="32">
        <v>0</v>
      </c>
      <c r="G13" s="32">
        <v>749.20027161207997</v>
      </c>
      <c r="H13" s="32">
        <v>749.20027161207997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749.20027161207997</v>
      </c>
      <c r="H14" s="32">
        <v>749.20027161207997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2025-11-18T11:46:51Z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093B70276BDA45CB9F7F71001725DBCF_12</vt:lpwstr>
  </property>
  <property fmtid="{D5CDD505-2E9C-101B-9397-08002B2CF9AE}" pid="3" name="KSOProductBuildVer">
    <vt:lpwstr>1049-12.2.0.23131</vt:lpwstr>
  </property>
</Properties>
</file>